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/>
  <mc:AlternateContent xmlns:mc="http://schemas.openxmlformats.org/markup-compatibility/2006">
    <mc:Choice Requires="x15">
      <x15ac:absPath xmlns:x15ac="http://schemas.microsoft.com/office/spreadsheetml/2010/11/ac" url="/Users/patinicola/Documents/CPGCSB/"/>
    </mc:Choice>
  </mc:AlternateContent>
  <xr:revisionPtr revIDLastSave="0" documentId="13_ncr:1_{08A5F64A-538B-2F45-8CF8-A69E6D060057}" xr6:coauthVersionLast="45" xr6:coauthVersionMax="45" xr10:uidLastSave="{00000000-0000-0000-0000-000000000000}"/>
  <bookViews>
    <workbookView xWindow="0" yWindow="460" windowWidth="28800" windowHeight="16440" xr2:uid="{00000000-000D-0000-FFFF-FFFF00000000}"/>
  </bookViews>
  <sheets>
    <sheet name="IndProdEstSu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14" i="1" s="1"/>
  <c r="M68" i="1"/>
  <c r="M69" i="1" s="1"/>
  <c r="N68" i="1"/>
  <c r="N69" i="1" s="1"/>
  <c r="O68" i="1"/>
  <c r="O69" i="1" s="1"/>
  <c r="P68" i="1"/>
  <c r="P69" i="1" s="1"/>
  <c r="L68" i="1"/>
  <c r="L69" i="1" s="1"/>
  <c r="C24" i="1"/>
  <c r="C25" i="1" s="1"/>
  <c r="D24" i="1"/>
  <c r="D25" i="1" s="1"/>
  <c r="E13" i="1"/>
  <c r="E14" i="1" s="1"/>
  <c r="D13" i="1"/>
  <c r="D14" i="1" s="1"/>
  <c r="C13" i="1"/>
  <c r="C14" i="1" s="1"/>
  <c r="Q69" i="1" l="1"/>
  <c r="B35" i="1"/>
  <c r="B36" i="1" s="1"/>
  <c r="F14" i="1"/>
  <c r="B24" i="1"/>
  <c r="B25" i="1" s="1"/>
  <c r="E25" i="1" s="1"/>
  <c r="D35" i="1" l="1"/>
  <c r="D36" i="1" s="1"/>
  <c r="C35" i="1"/>
  <c r="C36" i="1" s="1"/>
  <c r="E36" i="1" l="1"/>
  <c r="D3" i="1" s="1"/>
</calcChain>
</file>

<file path=xl/sharedStrings.xml><?xml version="1.0" encoding="utf-8"?>
<sst xmlns="http://schemas.openxmlformats.org/spreadsheetml/2006/main" count="105" uniqueCount="102">
  <si>
    <t>A1</t>
  </si>
  <si>
    <t>A2</t>
  </si>
  <si>
    <t>IndArt</t>
  </si>
  <si>
    <t>L2</t>
  </si>
  <si>
    <t>IndLiv</t>
  </si>
  <si>
    <t>C2</t>
  </si>
  <si>
    <t>IndCap</t>
  </si>
  <si>
    <t>Total</t>
  </si>
  <si>
    <t>IndTec</t>
  </si>
  <si>
    <t>IndProd</t>
  </si>
  <si>
    <t>INDICE DE PRODUTIVIDADE DOCENTE NO QUADRIENIO</t>
  </si>
  <si>
    <t>INDICE DE PRODUTIVIDADE DE ARTIGOS NO QUADRIENIO</t>
  </si>
  <si>
    <t>INDICE DE PRODUTIVIDADE DE LIVROS NO QUADRIENIO</t>
  </si>
  <si>
    <t>INDICE DE PRODUTIVIDADE DE CAPITULOS NO QUADRIENIO</t>
  </si>
  <si>
    <t>INDICE DE PRODUTIVIDADE DE TECNICA NO QUADRIENIO</t>
  </si>
  <si>
    <t>A3</t>
  </si>
  <si>
    <t>A4</t>
  </si>
  <si>
    <t>L1</t>
  </si>
  <si>
    <t>L3</t>
  </si>
  <si>
    <t>Artigos</t>
  </si>
  <si>
    <t>Livros</t>
  </si>
  <si>
    <t>C1</t>
  </si>
  <si>
    <t>C3</t>
  </si>
  <si>
    <t>Capítulos</t>
  </si>
  <si>
    <t>Relevante </t>
  </si>
  <si>
    <t>Artigo em jornal ou revista de divulgação </t>
  </si>
  <si>
    <t>Artigo publicado em revista técnica </t>
  </si>
  <si>
    <t>Assessoria e consultoria </t>
  </si>
  <si>
    <t>Auditoria </t>
  </si>
  <si>
    <t>Avaliação de tecnologia, projeto, programa, institucional ou política </t>
  </si>
  <si>
    <t>Avaliação na área da saúde </t>
  </si>
  <si>
    <t>Base de dados técnico-científica </t>
  </si>
  <si>
    <t>Carta, mapa ou similar </t>
  </si>
  <si>
    <t>Conservação/restauração </t>
  </si>
  <si>
    <t>Criação de atividade de capacitação, em diferentes níveis </t>
  </si>
  <si>
    <t>Cultivar </t>
  </si>
  <si>
    <t>Curadoria de coleções biológicas </t>
  </si>
  <si>
    <t>Curadoria de mostras e exposições </t>
  </si>
  <si>
    <t>Desenho Industrial </t>
  </si>
  <si>
    <t>Desenvolvimento de material didático e/ou instrucional </t>
  </si>
  <si>
    <t>Desenvolvimento de processo patenteável </t>
  </si>
  <si>
    <t>Desenvolvimento de produto patenteável </t>
  </si>
  <si>
    <t>Desenvolvimento de Tecnologia social </t>
  </si>
  <si>
    <t>Elaboração de norma ou marco regulatório </t>
  </si>
  <si>
    <t>Elaboração de taxonomia, ontologias e tesauros </t>
  </si>
  <si>
    <t>Estudos de regulamentação </t>
  </si>
  <si>
    <t>Indicação geográfica </t>
  </si>
  <si>
    <t>Laudo técnico </t>
  </si>
  <si>
    <t>Manual de operação técnica </t>
  </si>
  <si>
    <t>Marca </t>
  </si>
  <si>
    <t>Membro de conselho gestor ou comitê técnico </t>
  </si>
  <si>
    <t>Organização de atividade de capacitação, em diferentes níveis </t>
  </si>
  <si>
    <t>Organização de catálogo de produção artística </t>
  </si>
  <si>
    <t>Organização de evento </t>
  </si>
  <si>
    <t>Organização de livro, catálogo, coletânea e enciclopédia </t>
  </si>
  <si>
    <t>Organização de revista, anais (incluindo editoria e corpo editorial) </t>
  </si>
  <si>
    <t>Outro tipo de serviço técnico especializado </t>
  </si>
  <si>
    <t>Palestrante ou conferencista </t>
  </si>
  <si>
    <t>Participação em comissão científica </t>
  </si>
  <si>
    <t>Participação em comissão técnico-científica </t>
  </si>
  <si>
    <t>Participação em mesa redonda </t>
  </si>
  <si>
    <t>Participação em veículo de comunicação </t>
  </si>
  <si>
    <t>Pesquisa de mercado </t>
  </si>
  <si>
    <t>Prefácio ou Posfácio </t>
  </si>
  <si>
    <t>Processo/Tecnologia não patenteável </t>
  </si>
  <si>
    <t>Processos de gestão </t>
  </si>
  <si>
    <t>Produção de acervos </t>
  </si>
  <si>
    <t>Produção de programas de mídia </t>
  </si>
  <si>
    <t>Produção de programas de veículos de comunicação </t>
  </si>
  <si>
    <t>Projetos de extensão à comunidade </t>
  </si>
  <si>
    <t>Publicação - Nota prévia </t>
  </si>
  <si>
    <t>Relatório técnico conclusivo </t>
  </si>
  <si>
    <t>Resenha ou crítica artística </t>
  </si>
  <si>
    <t>Responsabilidade por Coluna em jornal ou revista </t>
  </si>
  <si>
    <t>Serviço técnico associado à produção artística </t>
  </si>
  <si>
    <t>Software (Programa de computador) </t>
  </si>
  <si>
    <t>Topografia de circuito integrado </t>
  </si>
  <si>
    <t>Tradução </t>
  </si>
  <si>
    <t>PPTs</t>
  </si>
  <si>
    <t>Irrelevante Não muito relevante</t>
  </si>
  <si>
    <t>Um pouco relevante</t>
  </si>
  <si>
    <t>Muito relevante</t>
  </si>
  <si>
    <t>Não muito relevante</t>
  </si>
  <si>
    <t>*considerar todos os anos (2017-2020) de forma agrupada</t>
  </si>
  <si>
    <t>Certificação/Acreditação de produção técnica ou tecnológica </t>
  </si>
  <si>
    <t>Declaração de impacto de produção técnica ou tecnológica </t>
  </si>
  <si>
    <t>Declaração de interesse do setor empresarial em produção sob sigilo </t>
  </si>
  <si>
    <t>Docência em atividade de capacitação, em diferentes níveis </t>
  </si>
  <si>
    <t>Protocolo tecnológico experimental/aplicação ou adequação tecnológica (ex. POP) </t>
  </si>
  <si>
    <t>Texto em catálogo de exposição ou de programa de espetáculo </t>
  </si>
  <si>
    <t>Descritores da avaliação do PPT</t>
  </si>
  <si>
    <t>Considerar como:</t>
  </si>
  <si>
    <t>5. MUITO RELEVANTES: produtos que atendem os 5 descritores</t>
  </si>
  <si>
    <t>4. RELEVANTES: produtos que atendem 4 descritores</t>
  </si>
  <si>
    <t>3. UM POUCO RELEVANTE: produtos que atendem 3 descritores</t>
  </si>
  <si>
    <t>2. NÃO MUITO RELEVANTE: produtos que atendem 2 dos descritores</t>
  </si>
  <si>
    <t>1. IRRELEVANTE: produtos que atendem 1 ou nenhum dos descritores</t>
  </si>
  <si>
    <t>a. IMPACTO</t>
  </si>
  <si>
    <t>b. APLICABILIDADE</t>
  </si>
  <si>
    <t>c.  INOVAÇAO</t>
  </si>
  <si>
    <t>d.  COMPLEXIDADE</t>
  </si>
  <si>
    <t>e.  ADERENCIA AS LINHAS DE PESQUISA DO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</si>
</sst>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NumberFormat="1" applyFont="1"/>
    <xf numFmtId="0" fontId="3" fillId="2" borderId="1" xfId="0" applyFont="1" applyFill="1" applyBorder="1"/>
    <xf numFmtId="0" fontId="3" fillId="2" borderId="3" xfId="0" applyFont="1" applyFill="1" applyBorder="1"/>
    <xf numFmtId="0" fontId="1" fillId="3" borderId="4" xfId="0" applyFont="1" applyFill="1" applyBorder="1"/>
    <xf numFmtId="0" fontId="1" fillId="4" borderId="4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0" fillId="0" borderId="0" xfId="0" applyFont="1"/>
    <xf numFmtId="0" fontId="3" fillId="5" borderId="0" xfId="0" applyFont="1" applyFill="1"/>
    <xf numFmtId="0" fontId="1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8:F13" totalsRowCount="1" headerRowDxfId="44" dataDxfId="43" totalsRowDxfId="42">
  <autoFilter ref="A8:F12" xr:uid="{00000000-0009-0000-0100-000002000000}"/>
  <tableColumns count="6">
    <tableColumn id="1" xr3:uid="{00000000-0010-0000-0000-000001000000}" name="Artigos" totalsRowLabel="Total" dataDxfId="41" totalsRowDxfId="40"/>
    <tableColumn id="2" xr3:uid="{00000000-0010-0000-0000-000002000000}" name="A1" totalsRowFunction="sum" dataDxfId="39" totalsRowDxfId="38"/>
    <tableColumn id="3" xr3:uid="{00000000-0010-0000-0000-000003000000}" name="A2" totalsRowFunction="sum" dataDxfId="37" totalsRowDxfId="36"/>
    <tableColumn id="4" xr3:uid="{00000000-0010-0000-0000-000004000000}" name="A3" totalsRowFunction="sum" dataDxfId="35" totalsRowDxfId="34"/>
    <tableColumn id="5" xr3:uid="{00000000-0010-0000-0000-000005000000}" name="A4" totalsRowFunction="sum" dataDxfId="33" totalsRowDxfId="32"/>
    <tableColumn id="9" xr3:uid="{00000000-0010-0000-0000-000009000000}" name="IndArt" dataDxfId="31" totalsRowDxfId="3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19:D24" totalsRowShown="0" headerRowDxfId="29" dataDxfId="28">
  <autoFilter ref="A19:D24" xr:uid="{00000000-0009-0000-0100-000003000000}"/>
  <tableColumns count="4">
    <tableColumn id="1" xr3:uid="{00000000-0010-0000-0100-000001000000}" name="Livros" dataDxfId="27"/>
    <tableColumn id="2" xr3:uid="{00000000-0010-0000-0100-000002000000}" name="L1" dataDxfId="26">
      <calculatedColumnFormula>SUM(B16:B19)</calculatedColumnFormula>
    </tableColumn>
    <tableColumn id="3" xr3:uid="{00000000-0010-0000-0100-000003000000}" name="L2" dataDxfId="25"/>
    <tableColumn id="4" xr3:uid="{28498BD5-D711-624A-AB99-4A5091F83EAD}" name="L3" dataDxfId="2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A30:E35" totalsRowShown="0" headerRowDxfId="23" dataDxfId="22">
  <autoFilter ref="A30:E35" xr:uid="{00000000-0009-0000-0100-000004000000}"/>
  <tableColumns count="5">
    <tableColumn id="1" xr3:uid="{00000000-0010-0000-0200-000001000000}" name="Capítulos" dataDxfId="21"/>
    <tableColumn id="2" xr3:uid="{00000000-0010-0000-0200-000002000000}" name="C1" dataDxfId="20">
      <calculatedColumnFormula>SUM(B27:B30)</calculatedColumnFormula>
    </tableColumn>
    <tableColumn id="3" xr3:uid="{00000000-0010-0000-0200-000003000000}" name="C2" dataDxfId="19">
      <calculatedColumnFormula>SUM(C27:C30)</calculatedColumnFormula>
    </tableColumn>
    <tableColumn id="4" xr3:uid="{26D5562C-3495-F249-B76B-BE2A1793E52F}" name="C3" dataDxfId="18"/>
    <tableColumn id="5" xr3:uid="{8A3B33BE-5797-EC4C-9AD1-0F2707E25278}" name="IndCap" dataDxfId="17">
      <calculatedColumnFormula>(Tabela4[[#This Row],[C1]]*0.5)/4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2E1DA4-C4E9-FD40-8D97-9F8E3B743520}" name="Tabela1" displayName="Tabela1" ref="K8:Q69" totalsRowCount="1" headerRowDxfId="16" dataDxfId="15" totalsRowDxfId="14">
  <autoFilter ref="K8:Q68" xr:uid="{0715BAC2-A68B-4647-BE5B-8C1D7C553844}"/>
  <tableColumns count="7">
    <tableColumn id="1" xr3:uid="{763A16CF-D90C-0442-AEDB-0856F7088281}" name="PPTs" dataDxfId="13" totalsRowDxfId="12"/>
    <tableColumn id="2" xr3:uid="{26845926-60D1-5745-A462-D2FE7DE0A51B}" name="Irrelevante Não muito relevante" totalsRowFunction="custom" dataDxfId="11" totalsRowDxfId="10">
      <totalsRowFormula>L68*0.1</totalsRowFormula>
    </tableColumn>
    <tableColumn id="3" xr3:uid="{B98F0216-6507-B74D-BB28-911481CF44CA}" name="Não muito relevante" totalsRowFunction="custom" dataDxfId="9" totalsRowDxfId="8">
      <totalsRowFormula>M68*1</totalsRowFormula>
    </tableColumn>
    <tableColumn id="4" xr3:uid="{8511BBEE-27E5-CC42-9EC2-781C757656BC}" name="Um pouco relevante" totalsRowFunction="custom" dataDxfId="7" totalsRowDxfId="6">
      <totalsRowFormula>N68*0.5</totalsRowFormula>
    </tableColumn>
    <tableColumn id="5" xr3:uid="{FB84E7C6-860F-E247-9DCF-EF0D12CD4FF3}" name="Relevante " totalsRowFunction="custom" dataDxfId="5" totalsRowDxfId="4">
      <totalsRowFormula>O68*1.5</totalsRowFormula>
    </tableColumn>
    <tableColumn id="6" xr3:uid="{D2989062-F0F0-C84B-A5F2-3B3CFBD3294D}" name="Muito relevante" totalsRowFunction="custom" dataDxfId="3" totalsRowDxfId="2">
      <totalsRowFormula>P68*2</totalsRowFormula>
    </tableColumn>
    <tableColumn id="7" xr3:uid="{339662FD-3E8C-484D-931A-0E3CFA6F8A86}" name="IndTec" totalsRowFunction="custom" dataDxfId="1" totalsRowDxfId="0">
      <totalsRowFormula>(Tabela1[[#Totals],[Um pouco relevante]]+Tabela1[[#Totals],[Relevante ]]+Tabela1[[#Totals],[Muito relevante]])/4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69"/>
  <sheetViews>
    <sheetView tabSelected="1" topLeftCell="I4" zoomScale="94" workbookViewId="0">
      <selection activeCell="S13" sqref="S13"/>
    </sheetView>
  </sheetViews>
  <sheetFormatPr baseColWidth="10" defaultColWidth="8.83203125" defaultRowHeight="19" x14ac:dyDescent="0.25"/>
  <cols>
    <col min="1" max="1" width="12.6640625" style="1" bestFit="1" customWidth="1"/>
    <col min="2" max="2" width="11" style="1" customWidth="1"/>
    <col min="3" max="3" width="11.1640625" style="1" customWidth="1"/>
    <col min="4" max="10" width="8.83203125" style="1"/>
    <col min="11" max="11" width="82.6640625" style="1" bestFit="1" customWidth="1"/>
    <col min="12" max="12" width="12.1640625" style="1" bestFit="1" customWidth="1"/>
    <col min="13" max="13" width="22.33203125" style="1" bestFit="1" customWidth="1"/>
    <col min="14" max="14" width="22" style="1" bestFit="1" customWidth="1"/>
    <col min="15" max="15" width="11.1640625" style="1" bestFit="1" customWidth="1"/>
    <col min="16" max="16" width="18" style="1" customWidth="1"/>
    <col min="17" max="17" width="14.33203125" style="1" customWidth="1"/>
    <col min="18" max="16384" width="8.83203125" style="1"/>
  </cols>
  <sheetData>
    <row r="2" spans="1:19" x14ac:dyDescent="0.25">
      <c r="A2" s="15" t="s">
        <v>10</v>
      </c>
      <c r="B2" s="15"/>
      <c r="C2" s="15"/>
      <c r="D2" s="15"/>
      <c r="E2" s="15"/>
    </row>
    <row r="3" spans="1:19" x14ac:dyDescent="0.25">
      <c r="C3" s="13" t="s">
        <v>9</v>
      </c>
      <c r="D3" s="13">
        <f>(IndProdEstSup!F14+IndProdEstSup!E25+IndProdEstSup!E36+(Tabela1[[#Totals],[IndTec]]))</f>
        <v>0</v>
      </c>
    </row>
    <row r="6" spans="1:19" x14ac:dyDescent="0.25">
      <c r="A6" s="15" t="s">
        <v>11</v>
      </c>
      <c r="B6" s="15"/>
      <c r="C6" s="15"/>
      <c r="D6" s="15"/>
      <c r="E6" s="15"/>
      <c r="F6" s="15"/>
      <c r="K6" s="15" t="s">
        <v>14</v>
      </c>
      <c r="L6" s="15"/>
      <c r="M6" s="15"/>
      <c r="N6" s="15"/>
      <c r="O6" s="15"/>
      <c r="P6" s="15"/>
      <c r="Q6" s="15"/>
    </row>
    <row r="7" spans="1:19" x14ac:dyDescent="0.25">
      <c r="K7" s="10" t="s">
        <v>83</v>
      </c>
    </row>
    <row r="8" spans="1:19" x14ac:dyDescent="0.25">
      <c r="A8" s="1" t="s">
        <v>19</v>
      </c>
      <c r="B8" s="1" t="s">
        <v>0</v>
      </c>
      <c r="C8" s="1" t="s">
        <v>1</v>
      </c>
      <c r="D8" s="1" t="s">
        <v>15</v>
      </c>
      <c r="E8" s="1" t="s">
        <v>16</v>
      </c>
      <c r="F8" s="1" t="s">
        <v>2</v>
      </c>
      <c r="K8" s="1" t="s">
        <v>78</v>
      </c>
      <c r="L8" s="1" t="s">
        <v>79</v>
      </c>
      <c r="M8" s="1" t="s">
        <v>82</v>
      </c>
      <c r="N8" s="1" t="s">
        <v>80</v>
      </c>
      <c r="O8" s="1" t="s">
        <v>24</v>
      </c>
      <c r="P8" s="1" t="s">
        <v>81</v>
      </c>
      <c r="Q8" s="1" t="s">
        <v>8</v>
      </c>
      <c r="S8" s="1" t="s">
        <v>90</v>
      </c>
    </row>
    <row r="9" spans="1:19" x14ac:dyDescent="0.25">
      <c r="A9" s="1">
        <v>2020</v>
      </c>
      <c r="K9" s="1" t="s">
        <v>25</v>
      </c>
      <c r="S9" s="1" t="s">
        <v>97</v>
      </c>
    </row>
    <row r="10" spans="1:19" x14ac:dyDescent="0.25">
      <c r="A10" s="1">
        <v>2019</v>
      </c>
      <c r="K10" s="1" t="s">
        <v>26</v>
      </c>
      <c r="S10" s="1" t="s">
        <v>98</v>
      </c>
    </row>
    <row r="11" spans="1:19" x14ac:dyDescent="0.25">
      <c r="A11" s="1">
        <v>2018</v>
      </c>
      <c r="K11" s="1" t="s">
        <v>27</v>
      </c>
      <c r="S11" s="1" t="s">
        <v>99</v>
      </c>
    </row>
    <row r="12" spans="1:19" x14ac:dyDescent="0.25">
      <c r="A12" s="1">
        <v>2017</v>
      </c>
      <c r="K12" s="1" t="s">
        <v>28</v>
      </c>
      <c r="S12" s="1" t="s">
        <v>100</v>
      </c>
    </row>
    <row r="13" spans="1:19" x14ac:dyDescent="0.25">
      <c r="A13" s="1" t="s">
        <v>7</v>
      </c>
      <c r="B13" s="1">
        <f>SUBTOTAL(109,Tabela2[A1])</f>
        <v>0</v>
      </c>
      <c r="C13" s="1">
        <f>SUBTOTAL(109,Tabela2[A2])</f>
        <v>0</v>
      </c>
      <c r="D13" s="1">
        <f>SUBTOTAL(109,Tabela2[A3])</f>
        <v>0</v>
      </c>
      <c r="E13" s="1">
        <f>SUBTOTAL(109,Tabela2[A4])</f>
        <v>0</v>
      </c>
      <c r="K13" s="1" t="s">
        <v>29</v>
      </c>
      <c r="S13" s="1" t="s">
        <v>101</v>
      </c>
    </row>
    <row r="14" spans="1:19" x14ac:dyDescent="0.25">
      <c r="A14" s="14"/>
      <c r="B14" s="14">
        <f>Tabela2[[#Totals],[A1]]*1</f>
        <v>0</v>
      </c>
      <c r="C14" s="14">
        <f>Tabela2[[#Totals],[A2]]*0.875</f>
        <v>0</v>
      </c>
      <c r="D14" s="14">
        <f>Tabela2[[#Totals],[A3]]*0.75</f>
        <v>0</v>
      </c>
      <c r="E14" s="14">
        <f>Tabela2[[#Totals],[A4]]*0.625</f>
        <v>0</v>
      </c>
      <c r="F14" s="14">
        <f>(B14+C14+D14+E14)/4</f>
        <v>0</v>
      </c>
      <c r="K14" s="1" t="s">
        <v>30</v>
      </c>
    </row>
    <row r="15" spans="1:19" x14ac:dyDescent="0.25">
      <c r="K15" s="1" t="s">
        <v>31</v>
      </c>
      <c r="S15" s="1" t="s">
        <v>91</v>
      </c>
    </row>
    <row r="16" spans="1:19" x14ac:dyDescent="0.25">
      <c r="K16" s="1" t="s">
        <v>32</v>
      </c>
      <c r="S16" s="1" t="s">
        <v>96</v>
      </c>
    </row>
    <row r="17" spans="1:19" customFormat="1" x14ac:dyDescent="0.25">
      <c r="A17" s="2" t="s">
        <v>12</v>
      </c>
      <c r="B17" s="2"/>
      <c r="C17" s="2"/>
      <c r="D17" s="2"/>
      <c r="E17" s="2"/>
      <c r="F17" s="2"/>
      <c r="G17" s="2"/>
      <c r="K17" s="1" t="s">
        <v>84</v>
      </c>
      <c r="L17" s="1"/>
      <c r="M17" s="1"/>
      <c r="N17" s="1"/>
      <c r="O17" s="1"/>
      <c r="P17" s="1"/>
      <c r="Q17" s="1"/>
      <c r="S17" s="1" t="s">
        <v>95</v>
      </c>
    </row>
    <row r="18" spans="1:19" customFormat="1" x14ac:dyDescent="0.25">
      <c r="A18" s="1"/>
      <c r="B18" s="1"/>
      <c r="C18" s="1"/>
      <c r="D18" s="1"/>
      <c r="E18" s="1"/>
      <c r="F18" s="1"/>
      <c r="G18" s="1"/>
      <c r="K18" s="1" t="s">
        <v>33</v>
      </c>
      <c r="L18" s="1"/>
      <c r="M18" s="1"/>
      <c r="N18" s="1"/>
      <c r="O18" s="1"/>
      <c r="P18" s="1"/>
      <c r="Q18" s="1"/>
      <c r="S18" s="1" t="s">
        <v>94</v>
      </c>
    </row>
    <row r="19" spans="1:19" customFormat="1" ht="20" thickBot="1" x14ac:dyDescent="0.3">
      <c r="A19" s="4" t="s">
        <v>20</v>
      </c>
      <c r="B19" s="1" t="s">
        <v>17</v>
      </c>
      <c r="C19" s="1" t="s">
        <v>3</v>
      </c>
      <c r="D19" s="1" t="s">
        <v>18</v>
      </c>
      <c r="E19" s="5" t="s">
        <v>4</v>
      </c>
      <c r="F19" s="1"/>
      <c r="G19" s="1"/>
      <c r="K19" s="1" t="s">
        <v>34</v>
      </c>
      <c r="L19" s="1"/>
      <c r="M19" s="1"/>
      <c r="N19" s="1"/>
      <c r="O19" s="1"/>
      <c r="P19" s="1"/>
      <c r="Q19" s="1"/>
      <c r="S19" s="1" t="s">
        <v>93</v>
      </c>
    </row>
    <row r="20" spans="1:19" customFormat="1" ht="20" thickTop="1" x14ac:dyDescent="0.25">
      <c r="A20" s="1">
        <v>2020</v>
      </c>
      <c r="B20" s="3"/>
      <c r="C20" s="3"/>
      <c r="D20" s="3"/>
      <c r="E20" s="6"/>
      <c r="F20" s="1"/>
      <c r="G20" s="1"/>
      <c r="K20" s="1" t="s">
        <v>35</v>
      </c>
      <c r="L20" s="1"/>
      <c r="M20" s="1"/>
      <c r="N20" s="1"/>
      <c r="O20" s="1"/>
      <c r="P20" s="1"/>
      <c r="Q20" s="1"/>
      <c r="S20" s="1" t="s">
        <v>92</v>
      </c>
    </row>
    <row r="21" spans="1:19" customFormat="1" x14ac:dyDescent="0.25">
      <c r="A21" s="1">
        <v>2019</v>
      </c>
      <c r="B21" s="3"/>
      <c r="C21" s="3"/>
      <c r="D21" s="3"/>
      <c r="E21" s="7"/>
      <c r="F21" s="1"/>
      <c r="G21" s="1"/>
      <c r="K21" s="1" t="s">
        <v>36</v>
      </c>
      <c r="L21" s="1"/>
      <c r="M21" s="1"/>
      <c r="N21" s="1"/>
      <c r="O21" s="1"/>
      <c r="P21" s="1"/>
      <c r="Q21" s="1"/>
    </row>
    <row r="22" spans="1:19" customFormat="1" x14ac:dyDescent="0.25">
      <c r="A22" s="1">
        <v>2018</v>
      </c>
      <c r="B22" s="3"/>
      <c r="C22" s="3"/>
      <c r="D22" s="3"/>
      <c r="E22" s="6"/>
      <c r="F22" s="1"/>
      <c r="G22" s="1"/>
      <c r="K22" s="1" t="s">
        <v>37</v>
      </c>
      <c r="L22" s="1"/>
      <c r="M22" s="1"/>
      <c r="N22" s="1"/>
      <c r="O22" s="1"/>
      <c r="P22" s="1"/>
      <c r="Q22" s="1"/>
    </row>
    <row r="23" spans="1:19" customFormat="1" ht="20" thickBot="1" x14ac:dyDescent="0.3">
      <c r="A23" s="1">
        <v>2017</v>
      </c>
      <c r="B23" s="3"/>
      <c r="C23" s="3"/>
      <c r="D23" s="3"/>
      <c r="E23" s="7"/>
      <c r="F23" s="1"/>
      <c r="G23" s="1"/>
      <c r="K23" s="1" t="s">
        <v>85</v>
      </c>
      <c r="L23" s="1"/>
      <c r="M23" s="1"/>
      <c r="N23" s="1"/>
      <c r="O23" s="1"/>
      <c r="P23" s="1"/>
      <c r="Q23" s="1"/>
    </row>
    <row r="24" spans="1:19" customFormat="1" ht="20" thickTop="1" x14ac:dyDescent="0.25">
      <c r="A24" s="8" t="s">
        <v>7</v>
      </c>
      <c r="B24" s="9">
        <f t="shared" ref="B24" si="0">SUM(B20:B23)</f>
        <v>0</v>
      </c>
      <c r="C24" s="9">
        <f t="shared" ref="C24" si="1">SUM(C20:C23)</f>
        <v>0</v>
      </c>
      <c r="D24" s="9">
        <f t="shared" ref="D24" si="2">SUM(D20:D23)</f>
        <v>0</v>
      </c>
      <c r="E24" s="9"/>
      <c r="F24" s="1"/>
      <c r="G24" s="1"/>
      <c r="K24" s="1" t="s">
        <v>86</v>
      </c>
      <c r="L24" s="1"/>
      <c r="M24" s="1"/>
      <c r="N24" s="1"/>
      <c r="O24" s="1"/>
      <c r="P24" s="1"/>
      <c r="Q24" s="1"/>
    </row>
    <row r="25" spans="1:19" customFormat="1" x14ac:dyDescent="0.25">
      <c r="A25" s="14"/>
      <c r="B25" s="14">
        <f>B24*2</f>
        <v>0</v>
      </c>
      <c r="C25" s="14">
        <f>C24*1.6</f>
        <v>0</v>
      </c>
      <c r="D25" s="14">
        <f>D24*1.2</f>
        <v>0</v>
      </c>
      <c r="E25" s="14">
        <f>(B25+C25+D25)/4</f>
        <v>0</v>
      </c>
      <c r="F25" s="1"/>
      <c r="G25" s="1"/>
      <c r="K25" s="1" t="s">
        <v>38</v>
      </c>
      <c r="L25" s="1"/>
      <c r="M25" s="1"/>
      <c r="N25" s="1"/>
      <c r="O25" s="1"/>
      <c r="P25" s="1"/>
      <c r="Q25" s="1"/>
    </row>
    <row r="26" spans="1:19" x14ac:dyDescent="0.25">
      <c r="K26" s="1" t="s">
        <v>39</v>
      </c>
    </row>
    <row r="27" spans="1:19" x14ac:dyDescent="0.25">
      <c r="K27" s="1" t="s">
        <v>40</v>
      </c>
    </row>
    <row r="28" spans="1:19" x14ac:dyDescent="0.25">
      <c r="A28" s="15" t="s">
        <v>13</v>
      </c>
      <c r="B28" s="15"/>
      <c r="C28" s="15"/>
      <c r="D28" s="15"/>
      <c r="E28" s="15"/>
      <c r="F28" s="15"/>
      <c r="K28" s="1" t="s">
        <v>41</v>
      </c>
    </row>
    <row r="29" spans="1:19" x14ac:dyDescent="0.25">
      <c r="K29" s="1" t="s">
        <v>42</v>
      </c>
    </row>
    <row r="30" spans="1:19" ht="20" thickBot="1" x14ac:dyDescent="0.3">
      <c r="A30" s="4" t="s">
        <v>23</v>
      </c>
      <c r="B30" s="1" t="s">
        <v>21</v>
      </c>
      <c r="C30" s="1" t="s">
        <v>5</v>
      </c>
      <c r="D30" s="1" t="s">
        <v>22</v>
      </c>
      <c r="E30" s="1" t="s">
        <v>6</v>
      </c>
      <c r="K30" s="1" t="s">
        <v>87</v>
      </c>
    </row>
    <row r="31" spans="1:19" ht="20" thickTop="1" x14ac:dyDescent="0.25">
      <c r="A31" s="1">
        <v>2020</v>
      </c>
      <c r="K31" s="1" t="s">
        <v>43</v>
      </c>
    </row>
    <row r="32" spans="1:19" x14ac:dyDescent="0.25">
      <c r="A32" s="1">
        <v>2019</v>
      </c>
      <c r="K32" s="1" t="s">
        <v>44</v>
      </c>
    </row>
    <row r="33" spans="1:11" x14ac:dyDescent="0.25">
      <c r="A33" s="1">
        <v>2018</v>
      </c>
      <c r="K33" s="1" t="s">
        <v>45</v>
      </c>
    </row>
    <row r="34" spans="1:11" ht="20" thickBot="1" x14ac:dyDescent="0.3">
      <c r="A34" s="1">
        <v>2017</v>
      </c>
      <c r="K34" s="1" t="s">
        <v>46</v>
      </c>
    </row>
    <row r="35" spans="1:11" ht="20" thickTop="1" x14ac:dyDescent="0.25">
      <c r="A35" s="8" t="s">
        <v>7</v>
      </c>
      <c r="B35" s="9">
        <f>SUM(B31:B34)</f>
        <v>0</v>
      </c>
      <c r="C35" s="9">
        <f t="shared" ref="C35" si="3">SUM(C31:C34)</f>
        <v>0</v>
      </c>
      <c r="D35" s="9">
        <f t="shared" ref="D35" si="4">SUM(D31:D34)</f>
        <v>0</v>
      </c>
      <c r="E35" s="9"/>
      <c r="K35" s="1" t="s">
        <v>47</v>
      </c>
    </row>
    <row r="36" spans="1:11" x14ac:dyDescent="0.25">
      <c r="A36" s="14"/>
      <c r="B36" s="14">
        <f>B35*1</f>
        <v>0</v>
      </c>
      <c r="C36" s="14">
        <f>C35*0.8</f>
        <v>0</v>
      </c>
      <c r="D36" s="14">
        <f>D35*0.6</f>
        <v>0</v>
      </c>
      <c r="E36" s="14">
        <f>(B36+C36+D36)/4</f>
        <v>0</v>
      </c>
      <c r="K36" s="1" t="s">
        <v>48</v>
      </c>
    </row>
    <row r="37" spans="1:11" x14ac:dyDescent="0.25">
      <c r="K37" s="1" t="s">
        <v>49</v>
      </c>
    </row>
    <row r="38" spans="1:11" x14ac:dyDescent="0.25">
      <c r="K38" s="1" t="s">
        <v>50</v>
      </c>
    </row>
    <row r="39" spans="1:11" x14ac:dyDescent="0.25">
      <c r="K39" s="1" t="s">
        <v>51</v>
      </c>
    </row>
    <row r="40" spans="1:11" x14ac:dyDescent="0.25">
      <c r="K40" s="1" t="s">
        <v>52</v>
      </c>
    </row>
    <row r="41" spans="1:11" x14ac:dyDescent="0.25">
      <c r="K41" s="1" t="s">
        <v>53</v>
      </c>
    </row>
    <row r="42" spans="1:11" x14ac:dyDescent="0.25">
      <c r="K42" s="1" t="s">
        <v>54</v>
      </c>
    </row>
    <row r="43" spans="1:11" x14ac:dyDescent="0.25">
      <c r="K43" s="1" t="s">
        <v>55</v>
      </c>
    </row>
    <row r="44" spans="1:11" x14ac:dyDescent="0.25">
      <c r="K44" s="1" t="s">
        <v>56</v>
      </c>
    </row>
    <row r="45" spans="1:11" x14ac:dyDescent="0.25">
      <c r="K45" s="1" t="s">
        <v>57</v>
      </c>
    </row>
    <row r="46" spans="1:11" x14ac:dyDescent="0.25">
      <c r="K46" s="1" t="s">
        <v>58</v>
      </c>
    </row>
    <row r="47" spans="1:11" x14ac:dyDescent="0.25">
      <c r="K47" s="1" t="s">
        <v>59</v>
      </c>
    </row>
    <row r="48" spans="1:11" x14ac:dyDescent="0.25">
      <c r="K48" s="1" t="s">
        <v>60</v>
      </c>
    </row>
    <row r="49" spans="11:11" x14ac:dyDescent="0.25">
      <c r="K49" s="1" t="s">
        <v>61</v>
      </c>
    </row>
    <row r="50" spans="11:11" x14ac:dyDescent="0.25">
      <c r="K50" s="1" t="s">
        <v>62</v>
      </c>
    </row>
    <row r="51" spans="11:11" x14ac:dyDescent="0.25">
      <c r="K51" s="1" t="s">
        <v>63</v>
      </c>
    </row>
    <row r="52" spans="11:11" x14ac:dyDescent="0.25">
      <c r="K52" s="1" t="s">
        <v>64</v>
      </c>
    </row>
    <row r="53" spans="11:11" x14ac:dyDescent="0.25">
      <c r="K53" s="1" t="s">
        <v>65</v>
      </c>
    </row>
    <row r="54" spans="11:11" x14ac:dyDescent="0.25">
      <c r="K54" s="1" t="s">
        <v>66</v>
      </c>
    </row>
    <row r="55" spans="11:11" x14ac:dyDescent="0.25">
      <c r="K55" s="1" t="s">
        <v>67</v>
      </c>
    </row>
    <row r="56" spans="11:11" x14ac:dyDescent="0.25">
      <c r="K56" s="1" t="s">
        <v>68</v>
      </c>
    </row>
    <row r="57" spans="11:11" x14ac:dyDescent="0.25">
      <c r="K57" s="1" t="s">
        <v>69</v>
      </c>
    </row>
    <row r="58" spans="11:11" x14ac:dyDescent="0.25">
      <c r="K58" s="1" t="s">
        <v>88</v>
      </c>
    </row>
    <row r="59" spans="11:11" x14ac:dyDescent="0.25">
      <c r="K59" s="1" t="s">
        <v>70</v>
      </c>
    </row>
    <row r="60" spans="11:11" x14ac:dyDescent="0.25">
      <c r="K60" s="1" t="s">
        <v>71</v>
      </c>
    </row>
    <row r="61" spans="11:11" x14ac:dyDescent="0.25">
      <c r="K61" s="1" t="s">
        <v>72</v>
      </c>
    </row>
    <row r="62" spans="11:11" x14ac:dyDescent="0.25">
      <c r="K62" s="1" t="s">
        <v>73</v>
      </c>
    </row>
    <row r="63" spans="11:11" x14ac:dyDescent="0.25">
      <c r="K63" s="1" t="s">
        <v>74</v>
      </c>
    </row>
    <row r="64" spans="11:11" x14ac:dyDescent="0.25">
      <c r="K64" s="1" t="s">
        <v>75</v>
      </c>
    </row>
    <row r="65" spans="11:17" x14ac:dyDescent="0.25">
      <c r="K65" s="1" t="s">
        <v>89</v>
      </c>
    </row>
    <row r="66" spans="11:17" x14ac:dyDescent="0.25">
      <c r="K66" s="1" t="s">
        <v>76</v>
      </c>
    </row>
    <row r="67" spans="11:17" x14ac:dyDescent="0.25">
      <c r="K67" s="1" t="s">
        <v>77</v>
      </c>
    </row>
    <row r="68" spans="11:17" x14ac:dyDescent="0.25">
      <c r="K68" s="11" t="s">
        <v>7</v>
      </c>
      <c r="L68" s="11">
        <f>SUM(L9:L67)</f>
        <v>0</v>
      </c>
      <c r="M68" s="11">
        <f t="shared" ref="M68:P68" si="5">SUM(M9:M67)</f>
        <v>0</v>
      </c>
      <c r="N68" s="11">
        <f t="shared" si="5"/>
        <v>0</v>
      </c>
      <c r="O68" s="11">
        <f t="shared" si="5"/>
        <v>0</v>
      </c>
      <c r="P68" s="11">
        <f t="shared" si="5"/>
        <v>0</v>
      </c>
      <c r="Q68" s="11"/>
    </row>
    <row r="69" spans="11:17" x14ac:dyDescent="0.25">
      <c r="K69" s="12"/>
      <c r="L69" s="12">
        <f>L68*0.1</f>
        <v>0</v>
      </c>
      <c r="M69" s="12">
        <f>M68*1</f>
        <v>0</v>
      </c>
      <c r="N69" s="12">
        <f>N68*0.5</f>
        <v>0</v>
      </c>
      <c r="O69" s="12">
        <f>O68*1.5</f>
        <v>0</v>
      </c>
      <c r="P69" s="12">
        <f>P68*2</f>
        <v>0</v>
      </c>
      <c r="Q69" s="12">
        <f>(Tabela1[[#Totals],[Um pouco relevante]]+Tabela1[[#Totals],[Relevante ]]+Tabela1[[#Totals],[Muito relevante]])/4</f>
        <v>0</v>
      </c>
    </row>
  </sheetData>
  <mergeCells count="4">
    <mergeCell ref="A28:F28"/>
    <mergeCell ref="K6:Q6"/>
    <mergeCell ref="A2:E2"/>
    <mergeCell ref="A6:F6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IndProdEstSup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Univasf</dc:creator>
  <cp:lastModifiedBy>Microsoft Office User</cp:lastModifiedBy>
  <dcterms:created xsi:type="dcterms:W3CDTF">2018-07-10T18:19:20Z</dcterms:created>
  <dcterms:modified xsi:type="dcterms:W3CDTF">2020-10-05T10:58:47Z</dcterms:modified>
</cp:coreProperties>
</file>